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ju-Note\OneDrive\001盛岡剣道協会\101審査\002段審査\yyyymmdd段審査会\"/>
    </mc:Choice>
  </mc:AlternateContent>
  <xr:revisionPtr revIDLastSave="627" documentId="114_{910D220B-D63F-40FF-A9C3-9DB4EF46CFC3}" xr6:coauthVersionLast="45" xr6:coauthVersionMax="45" xr10:uidLastSave="{91565C7A-4724-4DDD-9119-79207C31C709}"/>
  <bookViews>
    <workbookView xWindow="-120" yWindow="-120" windowWidth="21840" windowHeight="13140" xr2:uid="{00000000-000D-0000-FFFF-FFFF00000000}"/>
  </bookViews>
  <sheets>
    <sheet name="剣道申込書" sheetId="4" r:id="rId1"/>
    <sheet name="証書" sheetId="5" r:id="rId2"/>
    <sheet name="システム用" sheetId="6" r:id="rId3"/>
  </sheets>
  <definedNames>
    <definedName name="_xlnm.Print_Area" localSheetId="0">剣道申込書!$A$4:$AC$40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6" l="1"/>
  <c r="B19" i="6"/>
  <c r="C11" i="6"/>
  <c r="B25" i="6"/>
  <c r="B24" i="6"/>
  <c r="B23" i="6"/>
  <c r="B21" i="6"/>
  <c r="B20" i="6"/>
  <c r="B18" i="6"/>
  <c r="B17" i="6"/>
  <c r="B16" i="6"/>
  <c r="C16" i="6" s="1"/>
  <c r="B15" i="6"/>
  <c r="C15" i="6" s="1"/>
  <c r="B10" i="6"/>
  <c r="B9" i="6"/>
  <c r="B11" i="6"/>
  <c r="B14" i="6"/>
  <c r="C14" i="6" s="1"/>
  <c r="B12" i="6"/>
  <c r="C12" i="6" s="1"/>
  <c r="B8" i="6"/>
  <c r="C8" i="6" s="1"/>
  <c r="B7" i="6"/>
  <c r="C7" i="6" s="1"/>
  <c r="B6" i="6"/>
  <c r="C6" i="6" s="1"/>
  <c r="B5" i="6"/>
  <c r="C5" i="6" s="1"/>
  <c r="B4" i="6"/>
  <c r="C21" i="6" l="1"/>
  <c r="C23" i="6"/>
  <c r="C22" i="6"/>
  <c r="C4" i="6"/>
  <c r="C25" i="6"/>
  <c r="C24" i="6"/>
  <c r="Y16" i="4"/>
  <c r="B13" i="6" s="1"/>
  <c r="C18" i="6" s="1"/>
  <c r="Z16" i="4"/>
  <c r="AA16" i="4"/>
  <c r="C13" i="6" l="1"/>
  <c r="C17" i="6"/>
  <c r="C20" i="6"/>
  <c r="C19" i="6"/>
  <c r="A2" i="4" l="1"/>
  <c r="F11" i="4" s="1"/>
</calcChain>
</file>

<file path=xl/sharedStrings.xml><?xml version="1.0" encoding="utf-8"?>
<sst xmlns="http://schemas.openxmlformats.org/spreadsheetml/2006/main" count="99" uniqueCount="94">
  <si>
    <t xml:space="preserve">                                                    </t>
  </si>
  <si>
    <t xml:space="preserve"> 職 業</t>
  </si>
  <si>
    <t>申込料</t>
  </si>
  <si>
    <t xml:space="preserve">年　齢 </t>
    <rPh sb="0" eb="1">
      <t>トシ</t>
    </rPh>
    <rPh sb="2" eb="3">
      <t>ヨワイ</t>
    </rPh>
    <phoneticPr fontId="10"/>
  </si>
  <si>
    <t>合　　　　否</t>
    <rPh sb="0" eb="1">
      <t>ゴウ</t>
    </rPh>
    <rPh sb="5" eb="6">
      <t>イナ</t>
    </rPh>
    <phoneticPr fontId="10"/>
  </si>
  <si>
    <t xml:space="preserve">受　審　番　号     </t>
    <rPh sb="4" eb="5">
      <t>バン</t>
    </rPh>
    <rPh sb="6" eb="7">
      <t>ゴウ</t>
    </rPh>
    <phoneticPr fontId="10"/>
  </si>
  <si>
    <t>現　住　所</t>
    <rPh sb="0" eb="1">
      <t>ウツツ</t>
    </rPh>
    <rPh sb="2" eb="3">
      <t>ジュウ</t>
    </rPh>
    <rPh sb="4" eb="5">
      <t>ショ</t>
    </rPh>
    <phoneticPr fontId="10"/>
  </si>
  <si>
    <t>剣道　段位審査申込書</t>
    <rPh sb="0" eb="1">
      <t>ケン</t>
    </rPh>
    <rPh sb="1" eb="2">
      <t>ミチ</t>
    </rPh>
    <rPh sb="3" eb="5">
      <t>ダンイ</t>
    </rPh>
    <rPh sb="5" eb="7">
      <t>シンサ</t>
    </rPh>
    <rPh sb="7" eb="10">
      <t>モウシコミショ</t>
    </rPh>
    <phoneticPr fontId="10"/>
  </si>
  <si>
    <r>
      <t xml:space="preserve">    　　　　　　　　　　　　　　　　　　　　　　　　　　　　　　　                                                </t>
    </r>
    <r>
      <rPr>
        <sz val="9.5"/>
        <color indexed="8"/>
        <rFont val="ＭＳ 明朝"/>
        <family val="1"/>
        <charset val="128"/>
      </rPr>
      <t xml:space="preserve"> </t>
    </r>
    <phoneticPr fontId="10"/>
  </si>
  <si>
    <t xml:space="preserve">                                     </t>
    <phoneticPr fontId="10"/>
  </si>
  <si>
    <t>氏　名</t>
    <phoneticPr fontId="10"/>
  </si>
  <si>
    <t>生  年  月  日</t>
    <phoneticPr fontId="10"/>
  </si>
  <si>
    <t>郵便番号　電話</t>
    <phoneticPr fontId="10"/>
  </si>
  <si>
    <t>現有段位　取得場所</t>
    <phoneticPr fontId="10"/>
  </si>
  <si>
    <t>現有段位　取得年月日</t>
    <rPh sb="7" eb="10">
      <t>ネンガッピ</t>
    </rPh>
    <phoneticPr fontId="10"/>
  </si>
  <si>
    <t>全剣連　登録番号</t>
    <phoneticPr fontId="10"/>
  </si>
  <si>
    <t>会　場</t>
    <phoneticPr fontId="10"/>
  </si>
  <si>
    <t>ＴＥＬ</t>
    <phoneticPr fontId="10"/>
  </si>
  <si>
    <t>〒</t>
    <phoneticPr fontId="10"/>
  </si>
  <si>
    <t>歳</t>
    <phoneticPr fontId="10"/>
  </si>
  <si>
    <t>剣道協会</t>
    <phoneticPr fontId="10"/>
  </si>
  <si>
    <t>受審段位</t>
    <phoneticPr fontId="10"/>
  </si>
  <si>
    <t>段</t>
    <phoneticPr fontId="10"/>
  </si>
  <si>
    <t>年</t>
    <phoneticPr fontId="10"/>
  </si>
  <si>
    <t xml:space="preserve">月           </t>
    <phoneticPr fontId="10"/>
  </si>
  <si>
    <t xml:space="preserve">日 </t>
    <phoneticPr fontId="10"/>
  </si>
  <si>
    <t>会　場   　　　　　　　　　　　　　　</t>
    <phoneticPr fontId="10"/>
  </si>
  <si>
    <t>月</t>
    <phoneticPr fontId="10"/>
  </si>
  <si>
    <t>日</t>
    <phoneticPr fontId="10"/>
  </si>
  <si>
    <t>年</t>
    <phoneticPr fontId="10"/>
  </si>
  <si>
    <t>-</t>
    <phoneticPr fontId="10"/>
  </si>
  <si>
    <t>１級合格年月日
受　審　会　場</t>
    <phoneticPr fontId="10"/>
  </si>
  <si>
    <t>円</t>
    <phoneticPr fontId="10"/>
  </si>
  <si>
    <t>初</t>
    <rPh sb="0" eb="1">
      <t>ハツ</t>
    </rPh>
    <phoneticPr fontId="24"/>
  </si>
  <si>
    <t>中1</t>
    <phoneticPr fontId="10"/>
  </si>
  <si>
    <t>中2</t>
    <phoneticPr fontId="10"/>
  </si>
  <si>
    <t>中3</t>
    <phoneticPr fontId="10"/>
  </si>
  <si>
    <t>高1</t>
    <phoneticPr fontId="10"/>
  </si>
  <si>
    <t>高2</t>
    <phoneticPr fontId="10"/>
  </si>
  <si>
    <t>高3</t>
    <phoneticPr fontId="10"/>
  </si>
  <si>
    <t>補足</t>
    <rPh sb="0" eb="2">
      <t>ホソク</t>
    </rPh>
    <phoneticPr fontId="10"/>
  </si>
  <si>
    <t>←審査日当日の学年を入力してください</t>
    <phoneticPr fontId="10"/>
  </si>
  <si>
    <t>←この色の欄に入力してください。</t>
    <rPh sb="3" eb="4">
      <t>イロ</t>
    </rPh>
    <rPh sb="5" eb="6">
      <t>ラン</t>
    </rPh>
    <rPh sb="7" eb="9">
      <t>ニュウリョク</t>
    </rPh>
    <phoneticPr fontId="10"/>
  </si>
  <si>
    <t>（旧姓）の欄は、前段位取得と現在の姓が異なる場合に入力してください。</t>
    <rPh sb="1" eb="3">
      <t>キュウセイ</t>
    </rPh>
    <rPh sb="5" eb="6">
      <t>ラン</t>
    </rPh>
    <rPh sb="8" eb="9">
      <t>ゼン</t>
    </rPh>
    <rPh sb="9" eb="11">
      <t>ダンイ</t>
    </rPh>
    <rPh sb="11" eb="13">
      <t>シュトク</t>
    </rPh>
    <rPh sb="14" eb="16">
      <t>ゲンザイ</t>
    </rPh>
    <rPh sb="17" eb="18">
      <t>セイ</t>
    </rPh>
    <rPh sb="19" eb="20">
      <t>コト</t>
    </rPh>
    <rPh sb="22" eb="24">
      <t>バアイ</t>
    </rPh>
    <rPh sb="25" eb="27">
      <t>ニュウリョク</t>
    </rPh>
    <phoneticPr fontId="10"/>
  </si>
  <si>
    <t>（注意）</t>
    <rPh sb="1" eb="3">
      <t>チュウイ</t>
    </rPh>
    <phoneticPr fontId="10"/>
  </si>
  <si>
    <t>二段以上を受審する方は全剣連番号を入力してください。</t>
    <rPh sb="0" eb="2">
      <t>ニダン</t>
    </rPh>
    <rPh sb="2" eb="4">
      <t>イジョウ</t>
    </rPh>
    <rPh sb="5" eb="7">
      <t>ジュシン</t>
    </rPh>
    <rPh sb="9" eb="10">
      <t>カタ</t>
    </rPh>
    <rPh sb="11" eb="14">
      <t>ゼンケンレン</t>
    </rPh>
    <rPh sb="14" eb="16">
      <t>バンゴウ</t>
    </rPh>
    <rPh sb="17" eb="19">
      <t>ニュウリョク</t>
    </rPh>
    <phoneticPr fontId="10"/>
  </si>
  <si>
    <t>現段位証書の左下に印字されている番号が全剣連番号です。</t>
    <phoneticPr fontId="10"/>
  </si>
  <si>
    <t>１８歳以上（大学生・専門学校生も含みます）は所属する市町村剣道協会名を入力してください。</t>
    <rPh sb="2" eb="3">
      <t>サイ</t>
    </rPh>
    <rPh sb="3" eb="5">
      <t>イジョウ</t>
    </rPh>
    <rPh sb="6" eb="9">
      <t>ダイガクセイ</t>
    </rPh>
    <rPh sb="10" eb="12">
      <t>センモン</t>
    </rPh>
    <rPh sb="12" eb="14">
      <t>ガッコウ</t>
    </rPh>
    <rPh sb="14" eb="15">
      <t>セイ</t>
    </rPh>
    <rPh sb="16" eb="17">
      <t>フク</t>
    </rPh>
    <rPh sb="22" eb="24">
      <t>ショゾク</t>
    </rPh>
    <rPh sb="26" eb="29">
      <t>シチョウソン</t>
    </rPh>
    <rPh sb="29" eb="31">
      <t>ケンドウ</t>
    </rPh>
    <rPh sb="31" eb="33">
      <t>キョウカイ</t>
    </rPh>
    <rPh sb="33" eb="34">
      <t>メイ</t>
    </rPh>
    <rPh sb="35" eb="37">
      <t>ニュウリョク</t>
    </rPh>
    <phoneticPr fontId="10"/>
  </si>
  <si>
    <t>所属していない場合は、最寄の市町村剣道協会へ入会してください。</t>
    <rPh sb="0" eb="2">
      <t>ショゾク</t>
    </rPh>
    <rPh sb="7" eb="9">
      <t>バアイ</t>
    </rPh>
    <rPh sb="11" eb="13">
      <t>モヨリ</t>
    </rPh>
    <rPh sb="14" eb="17">
      <t>シチョウソン</t>
    </rPh>
    <rPh sb="17" eb="19">
      <t>ケンドウ</t>
    </rPh>
    <rPh sb="19" eb="21">
      <t>キョウカイ</t>
    </rPh>
    <rPh sb="22" eb="24">
      <t>ニュウカイ</t>
    </rPh>
    <phoneticPr fontId="10"/>
  </si>
  <si>
    <t>（審査日）</t>
    <rPh sb="1" eb="3">
      <t>シンサ</t>
    </rPh>
    <rPh sb="3" eb="4">
      <t>ビ</t>
    </rPh>
    <phoneticPr fontId="10"/>
  </si>
  <si>
    <t>※下部注意事項を熟読の上入力のこと</t>
    <rPh sb="1" eb="3">
      <t>カブ</t>
    </rPh>
    <rPh sb="3" eb="5">
      <t>チュウイ</t>
    </rPh>
    <rPh sb="5" eb="7">
      <t>ジコウ</t>
    </rPh>
    <rPh sb="8" eb="10">
      <t>ジュクドク</t>
    </rPh>
    <rPh sb="11" eb="12">
      <t>ウエ</t>
    </rPh>
    <rPh sb="12" eb="14">
      <t>ニュウリョク</t>
    </rPh>
    <phoneticPr fontId="10"/>
  </si>
  <si>
    <t>証書の写真をこちらに貼りつけして提出することも可能です</t>
    <rPh sb="0" eb="2">
      <t>ショウショ</t>
    </rPh>
    <rPh sb="3" eb="5">
      <t>シャシン</t>
    </rPh>
    <rPh sb="10" eb="11">
      <t>ハ</t>
    </rPh>
    <rPh sb="16" eb="18">
      <t>テイシュツ</t>
    </rPh>
    <rPh sb="23" eb="25">
      <t>カノウ</t>
    </rPh>
    <phoneticPr fontId="10"/>
  </si>
  <si>
    <t>学校名欄は、中学生・高校生が入力してください。</t>
    <rPh sb="0" eb="2">
      <t>ガッコウ</t>
    </rPh>
    <rPh sb="2" eb="3">
      <t>メイ</t>
    </rPh>
    <rPh sb="3" eb="4">
      <t>ラン</t>
    </rPh>
    <rPh sb="6" eb="8">
      <t>チュウガク</t>
    </rPh>
    <rPh sb="8" eb="9">
      <t>セイ</t>
    </rPh>
    <rPh sb="10" eb="12">
      <t>コウコウ</t>
    </rPh>
    <rPh sb="12" eb="13">
      <t>セイ</t>
    </rPh>
    <rPh sb="14" eb="16">
      <t>ニュウリョク</t>
    </rPh>
    <phoneticPr fontId="10"/>
  </si>
  <si>
    <t>このシートは、受審者登録システム専用です。</t>
    <rPh sb="7" eb="10">
      <t>ジュシンシャ</t>
    </rPh>
    <rPh sb="10" eb="12">
      <t>トウロク</t>
    </rPh>
    <rPh sb="16" eb="18">
      <t>センヨウ</t>
    </rPh>
    <phoneticPr fontId="10"/>
  </si>
  <si>
    <t>受審段位</t>
  </si>
  <si>
    <t>生年月日</t>
  </si>
  <si>
    <t xml:space="preserve">年齢 </t>
  </si>
  <si>
    <t>郵便番号</t>
  </si>
  <si>
    <t>電話</t>
  </si>
  <si>
    <t>現住所</t>
  </si>
  <si>
    <t>学校名</t>
  </si>
  <si>
    <t>学年</t>
  </si>
  <si>
    <t>現有段位取得年月日</t>
  </si>
  <si>
    <t>現有段位取得場所</t>
  </si>
  <si>
    <t>全剣連登録番号</t>
  </si>
  <si>
    <t>１級合格年月日</t>
  </si>
  <si>
    <t>受審会場</t>
    <phoneticPr fontId="10"/>
  </si>
  <si>
    <t>氏名（氏）</t>
    <rPh sb="3" eb="4">
      <t>ウジ</t>
    </rPh>
    <phoneticPr fontId="10"/>
  </si>
  <si>
    <t>氏名（名）</t>
    <rPh sb="3" eb="4">
      <t>メイ</t>
    </rPh>
    <phoneticPr fontId="10"/>
  </si>
  <si>
    <t>性別</t>
    <rPh sb="0" eb="2">
      <t>セイベツ</t>
    </rPh>
    <phoneticPr fontId="10"/>
  </si>
  <si>
    <r>
      <t xml:space="preserve">学　校　名
</t>
    </r>
    <r>
      <rPr>
        <sz val="6"/>
        <color rgb="FF000000"/>
        <rFont val="ＭＳ ゴシック"/>
        <family val="3"/>
        <charset val="128"/>
      </rPr>
      <t>(中学校・高校）</t>
    </r>
    <rPh sb="7" eb="8">
      <t>チュウ</t>
    </rPh>
    <rPh sb="11" eb="13">
      <t>コウコウ</t>
    </rPh>
    <phoneticPr fontId="10"/>
  </si>
  <si>
    <r>
      <t xml:space="preserve">職業・所属協会名
</t>
    </r>
    <r>
      <rPr>
        <sz val="6"/>
        <color rgb="FF000000"/>
        <rFont val="ＭＳ ゴシック"/>
        <family val="3"/>
        <charset val="128"/>
      </rPr>
      <t>(大学・専門学校・一般)</t>
    </r>
    <rPh sb="10" eb="12">
      <t>ダイガク</t>
    </rPh>
    <rPh sb="13" eb="15">
      <t>センモン</t>
    </rPh>
    <rPh sb="15" eb="17">
      <t>ガッコウ</t>
    </rPh>
    <rPh sb="18" eb="20">
      <t>イッパン</t>
    </rPh>
    <phoneticPr fontId="10"/>
  </si>
  <si>
    <t>（</t>
    <phoneticPr fontId="10"/>
  </si>
  <si>
    <t>）</t>
    <phoneticPr fontId="10"/>
  </si>
  <si>
    <t>現段位を登録した都道府県名を記入してください。不明な場合は現段位を受審した会場の所在地（都道府県）を記入してください。</t>
    <rPh sb="0" eb="1">
      <t>ゲン</t>
    </rPh>
    <rPh sb="1" eb="3">
      <t>ダンイ</t>
    </rPh>
    <rPh sb="4" eb="6">
      <t>トウロク</t>
    </rPh>
    <rPh sb="8" eb="12">
      <t>トドウフケン</t>
    </rPh>
    <rPh sb="12" eb="13">
      <t>メイ</t>
    </rPh>
    <rPh sb="14" eb="16">
      <t>キニュウ</t>
    </rPh>
    <rPh sb="23" eb="25">
      <t>フメイ</t>
    </rPh>
    <rPh sb="26" eb="28">
      <t>バアイ</t>
    </rPh>
    <rPh sb="29" eb="30">
      <t>ゲン</t>
    </rPh>
    <rPh sb="30" eb="32">
      <t>ダンイ</t>
    </rPh>
    <rPh sb="33" eb="35">
      <t>ジュシン</t>
    </rPh>
    <rPh sb="37" eb="39">
      <t>カイジョウ</t>
    </rPh>
    <rPh sb="40" eb="43">
      <t>ショザイチ</t>
    </rPh>
    <rPh sb="44" eb="48">
      <t>トドウフケン</t>
    </rPh>
    <rPh sb="50" eb="52">
      <t>キニュウ</t>
    </rPh>
    <phoneticPr fontId="10"/>
  </si>
  <si>
    <t>県</t>
  </si>
  <si>
    <t>審査会場名は審査を開催した市町村名</t>
    <phoneticPr fontId="10"/>
  </si>
  <si>
    <t>必ず記入してください。現段位証書の左下隅に印字されています。全日本剣道連盟ホームページの番号検索サイトでも確認できます。それでも不明な場合はお問合せください。</t>
    <rPh sb="0" eb="1">
      <t>カナラ</t>
    </rPh>
    <rPh sb="2" eb="4">
      <t>キニュウ</t>
    </rPh>
    <rPh sb="11" eb="12">
      <t>ゲン</t>
    </rPh>
    <rPh sb="12" eb="14">
      <t>ダンイ</t>
    </rPh>
    <rPh sb="14" eb="16">
      <t>ショウショ</t>
    </rPh>
    <rPh sb="17" eb="19">
      <t>ヒダリシタ</t>
    </rPh>
    <rPh sb="19" eb="20">
      <t>スミ</t>
    </rPh>
    <rPh sb="21" eb="23">
      <t>インジ</t>
    </rPh>
    <rPh sb="30" eb="33">
      <t>ゼンニホン</t>
    </rPh>
    <rPh sb="33" eb="35">
      <t>ケンドウ</t>
    </rPh>
    <rPh sb="35" eb="37">
      <t>レンメイ</t>
    </rPh>
    <rPh sb="44" eb="46">
      <t>バンゴウ</t>
    </rPh>
    <rPh sb="46" eb="48">
      <t>ケンサク</t>
    </rPh>
    <rPh sb="53" eb="55">
      <t>カクニン</t>
    </rPh>
    <rPh sb="64" eb="66">
      <t>フメイ</t>
    </rPh>
    <rPh sb="67" eb="69">
      <t>バアイ</t>
    </rPh>
    <rPh sb="71" eb="73">
      <t>トイアワ</t>
    </rPh>
    <phoneticPr fontId="10"/>
  </si>
  <si>
    <t>様式A</t>
    <rPh sb="0" eb="2">
      <t>ヨウシキ</t>
    </rPh>
    <phoneticPr fontId="10"/>
  </si>
  <si>
    <t>フリガナ</t>
    <phoneticPr fontId="10"/>
  </si>
  <si>
    <t>現段位取得時と姓が異なる場合に記入</t>
    <rPh sb="0" eb="1">
      <t>ゲン</t>
    </rPh>
    <rPh sb="1" eb="3">
      <t>ダンイ</t>
    </rPh>
    <rPh sb="3" eb="5">
      <t>シュトク</t>
    </rPh>
    <rPh sb="5" eb="6">
      <t>ジ</t>
    </rPh>
    <rPh sb="7" eb="8">
      <t>セイ</t>
    </rPh>
    <rPh sb="9" eb="10">
      <t>コト</t>
    </rPh>
    <rPh sb="12" eb="14">
      <t>バアイ</t>
    </rPh>
    <rPh sb="15" eb="17">
      <t>キニュウ</t>
    </rPh>
    <phoneticPr fontId="10"/>
  </si>
  <si>
    <t>こちらに入力する必要はありません。</t>
    <rPh sb="4" eb="6">
      <t>ニュウリョク</t>
    </rPh>
    <rPh sb="8" eb="10">
      <t>ヒツヨウ</t>
    </rPh>
    <phoneticPr fontId="10"/>
  </si>
  <si>
    <t>（旧姓）</t>
    <rPh sb="1" eb="2">
      <t>キュウ</t>
    </rPh>
    <rPh sb="2" eb="3">
      <t>セイ</t>
    </rPh>
    <phoneticPr fontId="10"/>
  </si>
  <si>
    <t>カナ</t>
    <phoneticPr fontId="10"/>
  </si>
  <si>
    <t>漢字</t>
    <rPh sb="0" eb="2">
      <t>カンジ</t>
    </rPh>
    <phoneticPr fontId="10"/>
  </si>
  <si>
    <r>
      <t xml:space="preserve">学　年
</t>
    </r>
    <r>
      <rPr>
        <sz val="6"/>
        <color rgb="FF000000"/>
        <rFont val="ＭＳ ゴシック"/>
        <family val="3"/>
        <charset val="128"/>
      </rPr>
      <t>(審査当日)</t>
    </r>
    <rPh sb="5" eb="7">
      <t>シンサ</t>
    </rPh>
    <rPh sb="7" eb="9">
      <t>トウジツ</t>
    </rPh>
    <phoneticPr fontId="10"/>
  </si>
  <si>
    <t>性別</t>
    <rPh sb="0" eb="2">
      <t>セイベツ</t>
    </rPh>
    <phoneticPr fontId="10"/>
  </si>
  <si>
    <t>フリガナ（氏）</t>
    <rPh sb="5" eb="6">
      <t>シ</t>
    </rPh>
    <phoneticPr fontId="10"/>
  </si>
  <si>
    <t>フリガナ（名）</t>
    <rPh sb="5" eb="6">
      <t>メイ</t>
    </rPh>
    <phoneticPr fontId="10"/>
  </si>
  <si>
    <t>（旧姓）カナ</t>
    <phoneticPr fontId="10"/>
  </si>
  <si>
    <t>（旧姓）漢字</t>
    <rPh sb="4" eb="6">
      <t>カンジ</t>
    </rPh>
    <phoneticPr fontId="10"/>
  </si>
  <si>
    <t>所属協会名</t>
    <phoneticPr fontId="10"/>
  </si>
  <si>
    <t>職業</t>
    <phoneticPr fontId="10"/>
  </si>
  <si>
    <t>←審査日当日の年齢を自動計算します</t>
    <rPh sb="1" eb="3">
      <t>シンサ</t>
    </rPh>
    <rPh sb="10" eb="12">
      <t>ジドウ</t>
    </rPh>
    <rPh sb="12" eb="14">
      <t>ケイサン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</si>
</sst>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b/>
      <sz val="9.5"/>
      <color indexed="8"/>
      <name val="ＭＳ 明朝"/>
      <family val="1"/>
      <charset val="128"/>
    </font>
    <font>
      <sz val="10"/>
      <name val="Times New Roman"/>
      <family val="1"/>
    </font>
    <font>
      <sz val="12"/>
      <name val="ＭＳ 明朝"/>
      <family val="1"/>
      <charset val="128"/>
    </font>
    <font>
      <sz val="9.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2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メイリオ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6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tted">
        <color indexed="8"/>
      </right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dotted">
        <color indexed="8"/>
      </bottom>
      <diagonal/>
    </border>
    <border>
      <left/>
      <right style="dotted">
        <color indexed="8"/>
      </right>
      <top style="medium">
        <color indexed="8"/>
      </top>
      <bottom style="dotted">
        <color indexed="8"/>
      </bottom>
      <diagonal/>
    </border>
    <border>
      <left/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Alignment="1">
      <alignment vertical="center" wrapText="1"/>
    </xf>
    <xf numFmtId="0" fontId="0" fillId="0" borderId="12" xfId="0" applyBorder="1">
      <alignment vertical="center"/>
    </xf>
    <xf numFmtId="0" fontId="2" fillId="0" borderId="14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Alignment="1"/>
    <xf numFmtId="49" fontId="2" fillId="0" borderId="8" xfId="0" applyNumberFormat="1" applyFont="1" applyBorder="1">
      <alignment vertical="center"/>
    </xf>
    <xf numFmtId="176" fontId="0" fillId="0" borderId="18" xfId="0" applyNumberFormat="1" applyBorder="1">
      <alignment vertical="center"/>
    </xf>
    <xf numFmtId="0" fontId="2" fillId="0" borderId="55" xfId="0" applyFont="1" applyBorder="1" applyAlignment="1">
      <alignment vertical="center" wrapText="1"/>
    </xf>
    <xf numFmtId="49" fontId="0" fillId="0" borderId="0" xfId="0" applyNumberFormat="1">
      <alignment vertical="center"/>
    </xf>
    <xf numFmtId="3" fontId="0" fillId="0" borderId="0" xfId="0" applyNumberFormat="1" applyAlignment="1">
      <alignment vertical="center" shrinkToFit="1"/>
    </xf>
    <xf numFmtId="0" fontId="6" fillId="0" borderId="2" xfId="0" applyFont="1" applyBorder="1" applyAlignment="1">
      <alignment horizontal="center" vertical="center" wrapText="1"/>
    </xf>
    <xf numFmtId="0" fontId="25" fillId="0" borderId="8" xfId="0" applyFont="1" applyBorder="1">
      <alignment vertical="center"/>
    </xf>
    <xf numFmtId="14" fontId="0" fillId="0" borderId="0" xfId="0" applyNumberForma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vertical="top"/>
    </xf>
    <xf numFmtId="0" fontId="31" fillId="0" borderId="8" xfId="0" applyFont="1" applyBorder="1" applyAlignment="1">
      <alignment vertical="center" wrapText="1"/>
    </xf>
    <xf numFmtId="0" fontId="31" fillId="0" borderId="62" xfId="0" applyFont="1" applyBorder="1" applyAlignment="1">
      <alignment vertical="center" wrapText="1"/>
    </xf>
    <xf numFmtId="0" fontId="32" fillId="2" borderId="0" xfId="0" applyFont="1" applyFill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1" fillId="0" borderId="31" xfId="0" applyFont="1" applyBorder="1" applyAlignment="1">
      <alignment vertical="center" wrapText="1"/>
    </xf>
    <xf numFmtId="0" fontId="7" fillId="0" borderId="63" xfId="0" applyFont="1" applyBorder="1" applyAlignment="1">
      <alignment horizontal="center" vertical="center" wrapText="1"/>
    </xf>
    <xf numFmtId="0" fontId="31" fillId="0" borderId="32" xfId="0" applyFont="1" applyBorder="1" applyAlignment="1">
      <alignment vertical="center" wrapText="1"/>
    </xf>
    <xf numFmtId="0" fontId="0" fillId="0" borderId="0" xfId="0" applyAlignment="1">
      <alignment vertical="top"/>
    </xf>
    <xf numFmtId="0" fontId="5" fillId="0" borderId="35" xfId="0" applyFont="1" applyFill="1" applyBorder="1" applyAlignment="1" applyProtection="1">
      <alignment vertical="center" wrapText="1"/>
    </xf>
    <xf numFmtId="0" fontId="5" fillId="0" borderId="41" xfId="0" applyFont="1" applyFill="1" applyBorder="1" applyAlignment="1" applyProtection="1">
      <alignment vertical="center" wrapText="1"/>
    </xf>
    <xf numFmtId="49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10" fillId="0" borderId="8" xfId="0" applyFont="1" applyBorder="1" applyAlignment="1">
      <alignment vertical="center" wrapText="1"/>
    </xf>
    <xf numFmtId="0" fontId="5" fillId="2" borderId="52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23" fillId="2" borderId="32" xfId="0" applyFont="1" applyFill="1" applyBorder="1" applyAlignment="1" applyProtection="1">
      <alignment horizontal="left" vertical="center" wrapText="1"/>
      <protection locked="0"/>
    </xf>
    <xf numFmtId="0" fontId="23" fillId="2" borderId="33" xfId="0" applyFont="1" applyFill="1" applyBorder="1" applyAlignment="1" applyProtection="1">
      <alignment horizontal="left" vertical="center" wrapText="1"/>
      <protection locked="0"/>
    </xf>
    <xf numFmtId="0" fontId="23" fillId="2" borderId="35" xfId="0" applyFont="1" applyFill="1" applyBorder="1" applyAlignment="1" applyProtection="1">
      <alignment horizontal="left" vertical="center" wrapText="1"/>
      <protection locked="0"/>
    </xf>
    <xf numFmtId="0" fontId="23" fillId="2" borderId="36" xfId="0" applyFont="1" applyFill="1" applyBorder="1" applyAlignment="1" applyProtection="1">
      <alignment horizontal="left" vertical="center" wrapText="1"/>
      <protection locked="0"/>
    </xf>
    <xf numFmtId="0" fontId="23" fillId="2" borderId="60" xfId="0" applyFont="1" applyFill="1" applyBorder="1" applyAlignment="1" applyProtection="1">
      <alignment horizontal="right" vertical="center" wrapText="1"/>
      <protection locked="0"/>
    </xf>
    <xf numFmtId="0" fontId="31" fillId="0" borderId="10" xfId="0" applyFont="1" applyBorder="1" applyAlignment="1" applyProtection="1">
      <alignment vertical="center" wrapText="1" shrinkToFit="1"/>
    </xf>
    <xf numFmtId="0" fontId="31" fillId="0" borderId="8" xfId="0" applyFont="1" applyBorder="1" applyAlignment="1" applyProtection="1">
      <alignment vertical="center" wrapText="1" shrinkToFit="1"/>
    </xf>
    <xf numFmtId="0" fontId="21" fillId="2" borderId="8" xfId="0" applyFont="1" applyFill="1" applyBorder="1" applyAlignment="1" applyProtection="1">
      <alignment horizontal="center" vertical="center" wrapText="1" shrinkToFit="1"/>
      <protection locked="0"/>
    </xf>
    <xf numFmtId="0" fontId="36" fillId="0" borderId="8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 wrapText="1"/>
    </xf>
    <xf numFmtId="0" fontId="26" fillId="0" borderId="3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2" fillId="2" borderId="28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0" fontId="22" fillId="2" borderId="29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horizontal="center" vertical="center" wrapText="1"/>
      <protection locked="0"/>
    </xf>
    <xf numFmtId="0" fontId="22" fillId="2" borderId="30" xfId="0" applyFont="1" applyFill="1" applyBorder="1" applyAlignment="1" applyProtection="1">
      <alignment horizontal="center" vertical="center" wrapText="1"/>
      <protection locked="0"/>
    </xf>
    <xf numFmtId="0" fontId="22" fillId="2" borderId="26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38" fontId="21" fillId="0" borderId="56" xfId="1" applyFont="1" applyBorder="1" applyAlignment="1">
      <alignment horizontal="right" vertical="center" wrapText="1"/>
    </xf>
    <xf numFmtId="0" fontId="31" fillId="0" borderId="0" xfId="0" applyFont="1" applyAlignment="1">
      <alignment horizontal="left" vertical="top" wrapText="1"/>
    </xf>
    <xf numFmtId="0" fontId="31" fillId="0" borderId="61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8" fontId="35" fillId="0" borderId="47" xfId="0" applyNumberFormat="1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6" fillId="2" borderId="14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center" vertical="center"/>
      <protection locked="0"/>
    </xf>
    <xf numFmtId="0" fontId="31" fillId="0" borderId="8" xfId="0" applyFont="1" applyBorder="1" applyAlignment="1">
      <alignment horizontal="left" vertical="center" wrapText="1"/>
    </xf>
    <xf numFmtId="0" fontId="31" fillId="0" borderId="62" xfId="0" applyFont="1" applyBorder="1" applyAlignment="1">
      <alignment horizontal="left" vertical="center" wrapText="1"/>
    </xf>
    <xf numFmtId="49" fontId="20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1" fillId="0" borderId="3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shrinkToFit="1"/>
      <protection locked="0"/>
    </xf>
    <xf numFmtId="0" fontId="19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6" fillId="0" borderId="64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3" fillId="2" borderId="31" xfId="0" applyFont="1" applyFill="1" applyBorder="1" applyAlignment="1" applyProtection="1">
      <alignment horizontal="left" vertical="center" wrapText="1"/>
      <protection locked="0"/>
    </xf>
    <xf numFmtId="0" fontId="23" fillId="2" borderId="53" xfId="0" applyFont="1" applyFill="1" applyBorder="1" applyAlignment="1" applyProtection="1">
      <alignment horizontal="left" vertical="center" wrapText="1"/>
      <protection locked="0"/>
    </xf>
    <xf numFmtId="0" fontId="23" fillId="2" borderId="65" xfId="0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 applyProtection="1">
      <alignment horizontal="left" vertical="center" wrapText="1"/>
      <protection locked="0"/>
    </xf>
    <xf numFmtId="0" fontId="23" fillId="2" borderId="54" xfId="0" applyFont="1" applyFill="1" applyBorder="1" applyAlignment="1" applyProtection="1">
      <alignment horizontal="left"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indent="2"/>
    </xf>
    <xf numFmtId="0" fontId="17" fillId="2" borderId="66" xfId="0" applyFont="1" applyFill="1" applyBorder="1" applyAlignment="1" applyProtection="1">
      <alignment horizontal="center" vertical="center" wrapText="1"/>
      <protection locked="0"/>
    </xf>
    <xf numFmtId="0" fontId="17" fillId="2" borderId="67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alignment vertical="center"/>
    </xf>
    <xf numFmtId="177" fontId="0" fillId="3" borderId="0" xfId="0" applyNumberFormat="1" applyFill="1" applyProtection="1">
      <alignment vertical="center"/>
    </xf>
    <xf numFmtId="0" fontId="15" fillId="2" borderId="68" xfId="0" applyFont="1" applyFill="1" applyBorder="1" applyAlignment="1" applyProtection="1">
      <alignment horizontal="center" vertical="center"/>
      <protection locked="0"/>
    </xf>
    <xf numFmtId="0" fontId="15" fillId="2" borderId="69" xfId="0" applyFont="1" applyFill="1" applyBorder="1" applyAlignment="1" applyProtection="1">
      <alignment horizontal="center" vertical="center"/>
      <protection locked="0"/>
    </xf>
    <xf numFmtId="0" fontId="15" fillId="2" borderId="70" xfId="0" applyFont="1" applyFill="1" applyBorder="1" applyAlignment="1" applyProtection="1">
      <alignment horizontal="center" vertical="center"/>
      <protection locked="0"/>
    </xf>
    <xf numFmtId="0" fontId="15" fillId="2" borderId="71" xfId="0" applyFont="1" applyFill="1" applyBorder="1" applyAlignment="1" applyProtection="1">
      <alignment horizontal="center" vertical="center"/>
      <protection locked="0"/>
    </xf>
    <xf numFmtId="176" fontId="20" fillId="2" borderId="10" xfId="0" applyNumberFormat="1" applyFont="1" applyFill="1" applyBorder="1" applyAlignment="1" applyProtection="1">
      <alignment horizontal="distributed" vertical="center" indent="3"/>
      <protection locked="0"/>
    </xf>
    <xf numFmtId="176" fontId="20" fillId="2" borderId="8" xfId="0" applyNumberFormat="1" applyFont="1" applyFill="1" applyBorder="1" applyAlignment="1" applyProtection="1">
      <alignment horizontal="distributed" vertical="center" indent="3"/>
      <protection locked="0"/>
    </xf>
    <xf numFmtId="176" fontId="20" fillId="2" borderId="41" xfId="0" applyNumberFormat="1" applyFont="1" applyFill="1" applyBorder="1" applyAlignment="1" applyProtection="1">
      <alignment horizontal="distributed" vertical="center" indent="3"/>
      <protection locked="0"/>
    </xf>
    <xf numFmtId="0" fontId="21" fillId="2" borderId="51" xfId="0" applyFont="1" applyFill="1" applyBorder="1" applyAlignment="1" applyProtection="1">
      <alignment horizontal="distributed" vertical="center" wrapText="1" indent="1"/>
      <protection locked="0"/>
    </xf>
    <xf numFmtId="0" fontId="21" fillId="2" borderId="32" xfId="0" applyFont="1" applyFill="1" applyBorder="1" applyAlignment="1" applyProtection="1">
      <alignment horizontal="distributed" vertical="center" wrapText="1" indent="1"/>
      <protection locked="0"/>
    </xf>
    <xf numFmtId="0" fontId="21" fillId="2" borderId="52" xfId="0" applyFont="1" applyFill="1" applyBorder="1" applyAlignment="1" applyProtection="1">
      <alignment horizontal="distributed" vertical="center" wrapText="1" indent="1"/>
      <protection locked="0"/>
    </xf>
    <xf numFmtId="0" fontId="21" fillId="2" borderId="35" xfId="0" applyFont="1" applyFill="1" applyBorder="1" applyAlignment="1" applyProtection="1">
      <alignment horizontal="distributed" vertical="center" wrapText="1" indent="1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7" fillId="0" borderId="72" xfId="0" applyFont="1" applyFill="1" applyBorder="1" applyAlignment="1">
      <alignment vertical="center" textRotation="255"/>
    </xf>
    <xf numFmtId="0" fontId="7" fillId="0" borderId="72" xfId="0" applyFont="1" applyFill="1" applyBorder="1" applyAlignment="1" applyProtection="1">
      <alignment vertical="center" textRotation="255" shrinkToFit="1"/>
    </xf>
    <xf numFmtId="0" fontId="2" fillId="2" borderId="39" xfId="0" applyFont="1" applyFill="1" applyBorder="1" applyAlignment="1" applyProtection="1">
      <alignment horizontal="center" vertical="center" shrinkToFit="1"/>
      <protection locked="0"/>
    </xf>
    <xf numFmtId="0" fontId="2" fillId="2" borderId="74" xfId="0" applyFont="1" applyFill="1" applyBorder="1" applyAlignment="1" applyProtection="1">
      <alignment horizontal="center" vertical="center" shrinkToFit="1"/>
      <protection locked="0"/>
    </xf>
    <xf numFmtId="0" fontId="0" fillId="3" borderId="0" xfId="0" applyNumberFormat="1" applyFill="1" applyProtection="1">
      <alignment vertical="center"/>
    </xf>
    <xf numFmtId="0" fontId="6" fillId="0" borderId="75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14" fontId="0" fillId="0" borderId="0" xfId="0" applyNumberFormat="1" applyBorder="1" applyProtection="1">
      <alignment vertical="center"/>
    </xf>
    <xf numFmtId="0" fontId="0" fillId="0" borderId="0" xfId="0" applyBorder="1">
      <alignment vertical="center"/>
    </xf>
  </cellXfs>
  <cellStyles count="2">
    <cellStyle name="桁区切り" xfId="1" builtinId="6"/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auto="1"/>
      </font>
      <fill>
        <patternFill patternType="solid">
          <bgColor theme="0" tint="-0.499984740745262"/>
        </patternFill>
      </fill>
    </dxf>
    <dxf>
      <font>
        <color auto="1"/>
      </font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80808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tabSelected="1" view="pageBreakPreview" topLeftCell="A4" zoomScaleNormal="100" zoomScaleSheetLayoutView="100" workbookViewId="0">
      <selection activeCell="B20" sqref="B20:K21"/>
    </sheetView>
  </sheetViews>
  <sheetFormatPr defaultRowHeight="13.5" x14ac:dyDescent="0.15"/>
  <cols>
    <col min="1" max="1" width="18.25" customWidth="1"/>
    <col min="2" max="29" width="2.625" customWidth="1"/>
    <col min="30" max="30" width="3.625" customWidth="1"/>
    <col min="31" max="31" width="9" customWidth="1"/>
    <col min="33" max="33" width="17.625" customWidth="1"/>
    <col min="34" max="34" width="10.625" customWidth="1"/>
  </cols>
  <sheetData>
    <row r="1" spans="1:31" hidden="1" x14ac:dyDescent="0.15">
      <c r="C1" t="s">
        <v>33</v>
      </c>
      <c r="D1">
        <v>2</v>
      </c>
      <c r="E1">
        <v>3</v>
      </c>
      <c r="F1">
        <v>4</v>
      </c>
      <c r="G1">
        <v>5</v>
      </c>
      <c r="S1" s="34"/>
      <c r="X1" s="38"/>
    </row>
    <row r="2" spans="1:31" hidden="1" x14ac:dyDescent="0.15">
      <c r="A2" t="str">
        <f>IF(R8&lt;&gt;"",HLOOKUP(R8,C1:G2,ROW(A2),FALSE),"")</f>
        <v/>
      </c>
      <c r="C2" s="35">
        <v>4000</v>
      </c>
      <c r="D2" s="35">
        <v>4000</v>
      </c>
      <c r="E2" s="35">
        <v>5000</v>
      </c>
      <c r="F2" s="35">
        <v>6000</v>
      </c>
      <c r="G2" s="35">
        <v>7000</v>
      </c>
      <c r="S2" s="34"/>
    </row>
    <row r="3" spans="1:31" hidden="1" x14ac:dyDescent="0.15">
      <c r="C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</row>
    <row r="4" spans="1:31" ht="21" x14ac:dyDescent="0.15">
      <c r="A4" s="52" t="s">
        <v>78</v>
      </c>
      <c r="F4" s="6" t="s">
        <v>7</v>
      </c>
      <c r="G4" s="6"/>
      <c r="H4" s="6"/>
      <c r="I4" s="6"/>
      <c r="N4" s="6"/>
      <c r="O4" s="6"/>
      <c r="P4" s="6"/>
      <c r="Q4" s="6"/>
      <c r="AE4" s="39" t="s">
        <v>40</v>
      </c>
    </row>
    <row r="5" spans="1:31" ht="30" customHeight="1" x14ac:dyDescent="0.15">
      <c r="A5" s="19" t="s">
        <v>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31" ht="14.25" x14ac:dyDescent="0.15">
      <c r="A6" s="14" t="s">
        <v>5</v>
      </c>
      <c r="B6" s="11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2" t="s">
        <v>50</v>
      </c>
      <c r="O6" s="17"/>
      <c r="P6" s="17"/>
      <c r="Q6" s="17"/>
      <c r="R6" s="18"/>
      <c r="S6" s="18"/>
      <c r="T6" s="18"/>
      <c r="U6" s="18"/>
      <c r="V6" s="8"/>
      <c r="W6" s="8"/>
      <c r="X6" s="8"/>
      <c r="Y6" s="8"/>
    </row>
    <row r="7" spans="1:31" ht="20.100000000000001" customHeight="1" thickBot="1" x14ac:dyDescent="0.2">
      <c r="A7" s="72"/>
      <c r="B7" s="1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1" ht="20.100000000000001" customHeight="1" x14ac:dyDescent="0.15">
      <c r="A8" s="73"/>
      <c r="B8" s="10"/>
      <c r="C8" s="7"/>
      <c r="D8" s="7"/>
      <c r="E8" s="7"/>
      <c r="F8" s="7"/>
      <c r="G8" s="7"/>
      <c r="H8" s="7"/>
      <c r="I8" s="7"/>
      <c r="J8" s="7"/>
      <c r="K8" s="25"/>
      <c r="L8" s="25"/>
      <c r="M8" s="25"/>
      <c r="N8" s="83" t="s">
        <v>21</v>
      </c>
      <c r="O8" s="84"/>
      <c r="P8" s="84"/>
      <c r="Q8" s="85"/>
      <c r="R8" s="92"/>
      <c r="S8" s="93"/>
      <c r="T8" s="93"/>
      <c r="U8" s="93"/>
      <c r="V8" s="98" t="s">
        <v>22</v>
      </c>
      <c r="W8" s="98"/>
      <c r="X8" s="98"/>
      <c r="Y8" s="99"/>
    </row>
    <row r="9" spans="1:31" ht="20.100000000000001" customHeight="1" x14ac:dyDescent="0.15">
      <c r="A9" s="74"/>
      <c r="B9" s="10"/>
      <c r="C9" s="7"/>
      <c r="D9" s="7"/>
      <c r="E9" s="7"/>
      <c r="F9" s="7"/>
      <c r="G9" s="7"/>
      <c r="H9" s="7"/>
      <c r="I9" s="7"/>
      <c r="J9" s="7"/>
      <c r="K9" s="25"/>
      <c r="L9" s="25"/>
      <c r="M9" s="25"/>
      <c r="N9" s="86"/>
      <c r="O9" s="87"/>
      <c r="P9" s="87"/>
      <c r="Q9" s="88"/>
      <c r="R9" s="94"/>
      <c r="S9" s="95"/>
      <c r="T9" s="95"/>
      <c r="U9" s="95"/>
      <c r="V9" s="100"/>
      <c r="W9" s="100"/>
      <c r="X9" s="100"/>
      <c r="Y9" s="101"/>
    </row>
    <row r="10" spans="1:31" ht="20.100000000000001" customHeight="1" thickBot="1" x14ac:dyDescent="0.2">
      <c r="A10" s="7"/>
      <c r="B10" s="7"/>
      <c r="C10" s="7"/>
      <c r="D10" s="7"/>
      <c r="E10" s="7"/>
      <c r="F10" s="2"/>
      <c r="G10" s="2"/>
      <c r="H10" s="2"/>
      <c r="I10" s="2"/>
      <c r="J10" s="2"/>
      <c r="K10" s="25"/>
      <c r="L10" s="25"/>
      <c r="M10" s="25"/>
      <c r="N10" s="89"/>
      <c r="O10" s="90"/>
      <c r="P10" s="90"/>
      <c r="Q10" s="91"/>
      <c r="R10" s="96"/>
      <c r="S10" s="97"/>
      <c r="T10" s="97"/>
      <c r="U10" s="97"/>
      <c r="V10" s="102"/>
      <c r="W10" s="102"/>
      <c r="X10" s="102"/>
      <c r="Y10" s="103"/>
    </row>
    <row r="11" spans="1:31" ht="20.100000000000001" customHeight="1" x14ac:dyDescent="0.15">
      <c r="A11" s="7"/>
      <c r="B11" s="81" t="s">
        <v>2</v>
      </c>
      <c r="C11" s="82"/>
      <c r="D11" s="82"/>
      <c r="E11" s="82"/>
      <c r="F11" s="104" t="str">
        <f>A2</f>
        <v/>
      </c>
      <c r="G11" s="104"/>
      <c r="H11" s="104"/>
      <c r="I11" s="104"/>
      <c r="J11" s="33" t="s">
        <v>32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31" ht="14.25" thickBot="1" x14ac:dyDescent="0.2">
      <c r="A12" s="1"/>
    </row>
    <row r="13" spans="1:31" ht="24.75" customHeight="1" x14ac:dyDescent="0.15">
      <c r="A13" s="152" t="s">
        <v>79</v>
      </c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78" t="s">
        <v>82</v>
      </c>
      <c r="S13" s="179"/>
      <c r="T13" s="180"/>
      <c r="U13" s="181" t="s">
        <v>83</v>
      </c>
      <c r="V13" s="168"/>
      <c r="W13" s="168"/>
      <c r="X13" s="168"/>
      <c r="Y13" s="169"/>
      <c r="Z13" s="182" t="s">
        <v>84</v>
      </c>
      <c r="AA13" s="183"/>
      <c r="AB13" s="183"/>
      <c r="AC13" s="184"/>
    </row>
    <row r="14" spans="1:31" ht="24.95" customHeight="1" x14ac:dyDescent="0.15">
      <c r="A14" s="79" t="s">
        <v>10</v>
      </c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2"/>
      <c r="S14" s="2"/>
      <c r="T14" s="2"/>
      <c r="U14" s="2"/>
      <c r="V14" s="2"/>
      <c r="W14" s="105" t="s">
        <v>80</v>
      </c>
      <c r="X14" s="105"/>
      <c r="Y14" s="105"/>
      <c r="Z14" s="105"/>
      <c r="AA14" s="105"/>
      <c r="AB14" s="105"/>
      <c r="AC14" s="106"/>
    </row>
    <row r="15" spans="1:31" ht="24.95" customHeight="1" x14ac:dyDescent="0.15">
      <c r="A15" s="80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86" t="s">
        <v>86</v>
      </c>
      <c r="S15" s="187"/>
      <c r="T15" s="187"/>
      <c r="U15" s="78"/>
      <c r="V15" s="78"/>
      <c r="W15" s="78"/>
      <c r="X15" s="78"/>
      <c r="Y15" s="78"/>
      <c r="AC15" s="26"/>
    </row>
    <row r="16" spans="1:31" ht="24.95" customHeight="1" x14ac:dyDescent="0.15">
      <c r="A16" s="36" t="s">
        <v>11</v>
      </c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3"/>
      <c r="V16" s="176" t="s">
        <v>3</v>
      </c>
      <c r="W16" s="177"/>
      <c r="X16" s="177"/>
      <c r="Y16" s="77" t="str">
        <f>IF(B16="","--",DATEDIF(B16,$B$37,"Y"))</f>
        <v>--</v>
      </c>
      <c r="Z16" s="77" t="e">
        <f>IF(#REF!="","生年月日が空白です",DATEDIF(#REF!,Z15,"Y"))</f>
        <v>#REF!</v>
      </c>
      <c r="AA16" s="77" t="e">
        <f>IF(#REF!="","生年月日が空白です",DATEDIF(#REF!,AA15,"Y"))</f>
        <v>#REF!</v>
      </c>
      <c r="AB16" s="75" t="s">
        <v>19</v>
      </c>
      <c r="AC16" s="76"/>
      <c r="AE16" t="s">
        <v>93</v>
      </c>
    </row>
    <row r="17" spans="1:34" ht="24.95" customHeight="1" x14ac:dyDescent="0.15">
      <c r="A17" s="12" t="s">
        <v>12</v>
      </c>
      <c r="B17" s="22" t="s">
        <v>18</v>
      </c>
      <c r="C17" s="150"/>
      <c r="D17" s="150"/>
      <c r="E17" s="20" t="s">
        <v>30</v>
      </c>
      <c r="F17" s="150"/>
      <c r="G17" s="150"/>
      <c r="H17" s="150"/>
      <c r="I17" s="31"/>
      <c r="J17" s="151" t="s">
        <v>17</v>
      </c>
      <c r="K17" s="151"/>
      <c r="L17" s="151"/>
      <c r="M17" s="55"/>
      <c r="N17" s="55"/>
      <c r="O17" s="55"/>
      <c r="P17" s="20" t="s">
        <v>30</v>
      </c>
      <c r="Q17" s="55"/>
      <c r="R17" s="55"/>
      <c r="S17" s="55"/>
      <c r="T17" s="55"/>
      <c r="U17" s="20" t="s">
        <v>30</v>
      </c>
      <c r="V17" s="55"/>
      <c r="W17" s="55"/>
      <c r="X17" s="55"/>
      <c r="Y17" s="55"/>
      <c r="Z17" s="55"/>
      <c r="AC17" s="26"/>
      <c r="AH17" s="188"/>
    </row>
    <row r="18" spans="1:34" ht="24.95" customHeight="1" x14ac:dyDescent="0.15">
      <c r="A18" s="130" t="s">
        <v>6</v>
      </c>
      <c r="B18" s="145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146"/>
      <c r="AH18" s="189"/>
    </row>
    <row r="19" spans="1:34" ht="24.95" customHeight="1" x14ac:dyDescent="0.15">
      <c r="A19" s="131"/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149"/>
    </row>
    <row r="20" spans="1:34" ht="24.95" customHeight="1" x14ac:dyDescent="0.15">
      <c r="A20" s="139" t="s">
        <v>70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1"/>
      <c r="M20" s="61"/>
      <c r="N20" s="61"/>
      <c r="O20" s="61"/>
      <c r="P20" s="61"/>
      <c r="Q20" s="62"/>
      <c r="R20" s="170" t="s">
        <v>85</v>
      </c>
      <c r="S20" s="171"/>
      <c r="T20" s="171"/>
      <c r="U20" s="172"/>
      <c r="V20" s="164"/>
      <c r="W20" s="165"/>
      <c r="X20" s="165"/>
      <c r="Y20" s="165"/>
      <c r="Z20" s="141" t="s">
        <v>29</v>
      </c>
      <c r="AA20" s="141"/>
      <c r="AB20" s="141"/>
      <c r="AC20" s="142"/>
      <c r="AE20" t="s">
        <v>41</v>
      </c>
    </row>
    <row r="21" spans="1:34" ht="9.75" customHeight="1" x14ac:dyDescent="0.15">
      <c r="A21" s="140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3"/>
      <c r="M21" s="63"/>
      <c r="N21" s="63"/>
      <c r="O21" s="63"/>
      <c r="P21" s="63"/>
      <c r="Q21" s="64"/>
      <c r="R21" s="173"/>
      <c r="S21" s="174"/>
      <c r="T21" s="174"/>
      <c r="U21" s="175"/>
      <c r="V21" s="166"/>
      <c r="W21" s="167"/>
      <c r="X21" s="167"/>
      <c r="Y21" s="167"/>
      <c r="Z21" s="143"/>
      <c r="AA21" s="143"/>
      <c r="AB21" s="143"/>
      <c r="AC21" s="144"/>
    </row>
    <row r="22" spans="1:34" ht="30" customHeight="1" x14ac:dyDescent="0.15">
      <c r="A22" s="50" t="s">
        <v>71</v>
      </c>
      <c r="B22" s="134" t="s">
        <v>1</v>
      </c>
      <c r="C22" s="135"/>
      <c r="D22" s="135"/>
      <c r="E22" s="136"/>
      <c r="F22" s="59"/>
      <c r="G22" s="60"/>
      <c r="H22" s="60"/>
      <c r="I22" s="60"/>
      <c r="J22" s="53" t="s">
        <v>72</v>
      </c>
      <c r="K22" s="71"/>
      <c r="L22" s="71"/>
      <c r="M22" s="71"/>
      <c r="N22" s="71"/>
      <c r="O22" s="71"/>
      <c r="P22" s="71"/>
      <c r="Q22" s="54" t="s">
        <v>73</v>
      </c>
      <c r="R22" s="132"/>
      <c r="S22" s="133"/>
      <c r="T22" s="133"/>
      <c r="U22" s="133"/>
      <c r="V22" s="133"/>
      <c r="W22" s="133"/>
      <c r="X22" s="133"/>
      <c r="Y22" s="133"/>
      <c r="Z22" s="137" t="s">
        <v>20</v>
      </c>
      <c r="AA22" s="137"/>
      <c r="AB22" s="137"/>
      <c r="AC22" s="138"/>
    </row>
    <row r="23" spans="1:34" ht="30" customHeight="1" x14ac:dyDescent="0.15">
      <c r="A23" s="21" t="s">
        <v>14</v>
      </c>
      <c r="B23" s="127"/>
      <c r="C23" s="128"/>
      <c r="D23" s="128"/>
      <c r="E23" s="128"/>
      <c r="F23" s="128"/>
      <c r="G23" s="128"/>
      <c r="H23" s="128"/>
      <c r="I23" s="23"/>
      <c r="J23" s="120"/>
      <c r="K23" s="120"/>
      <c r="L23" s="37" t="s">
        <v>23</v>
      </c>
      <c r="M23" s="120"/>
      <c r="N23" s="120"/>
      <c r="O23" s="37" t="s">
        <v>27</v>
      </c>
      <c r="P23" s="120"/>
      <c r="Q23" s="120"/>
      <c r="R23" s="37" t="s">
        <v>28</v>
      </c>
      <c r="S23" s="43"/>
      <c r="T23" s="58"/>
      <c r="U23" s="58"/>
      <c r="V23" s="58"/>
      <c r="W23" s="58"/>
      <c r="X23" s="58"/>
      <c r="Y23" s="58"/>
      <c r="Z23" s="43"/>
      <c r="AA23" s="43"/>
      <c r="AB23" s="43"/>
      <c r="AC23" s="44"/>
    </row>
    <row r="24" spans="1:34" ht="39.950000000000003" customHeight="1" x14ac:dyDescent="0.15">
      <c r="A24" s="21" t="s">
        <v>13</v>
      </c>
      <c r="B24" s="66" t="s">
        <v>74</v>
      </c>
      <c r="C24" s="67"/>
      <c r="D24" s="67"/>
      <c r="E24" s="67"/>
      <c r="F24" s="67"/>
      <c r="G24" s="67"/>
      <c r="H24" s="67"/>
      <c r="I24" s="67"/>
      <c r="J24" s="68"/>
      <c r="K24" s="68"/>
      <c r="L24" s="68"/>
      <c r="M24" s="68"/>
      <c r="N24" s="68"/>
      <c r="O24" s="56" t="s">
        <v>75</v>
      </c>
      <c r="P24" s="57"/>
      <c r="Q24" s="69" t="s">
        <v>76</v>
      </c>
      <c r="R24" s="69"/>
      <c r="S24" s="69"/>
      <c r="T24" s="69"/>
      <c r="U24" s="70"/>
      <c r="V24" s="70"/>
      <c r="W24" s="70"/>
      <c r="X24" s="70"/>
      <c r="Y24" s="70"/>
      <c r="Z24" s="118" t="s">
        <v>26</v>
      </c>
      <c r="AA24" s="118"/>
      <c r="AB24" s="118"/>
      <c r="AC24" s="119"/>
    </row>
    <row r="25" spans="1:34" ht="39.950000000000003" customHeight="1" x14ac:dyDescent="0.15">
      <c r="A25" s="13" t="s">
        <v>15</v>
      </c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1" t="s">
        <v>77</v>
      </c>
      <c r="T25" s="121"/>
      <c r="U25" s="121"/>
      <c r="V25" s="121"/>
      <c r="W25" s="121"/>
      <c r="X25" s="121"/>
      <c r="Y25" s="121"/>
      <c r="Z25" s="121"/>
      <c r="AA25" s="121"/>
      <c r="AB25" s="121"/>
      <c r="AC25" s="122"/>
    </row>
    <row r="26" spans="1:34" ht="17.100000000000001" customHeight="1" x14ac:dyDescent="0.15">
      <c r="A26" s="116" t="s">
        <v>31</v>
      </c>
      <c r="B26" s="4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129" t="s">
        <v>76</v>
      </c>
      <c r="U26" s="129"/>
      <c r="V26" s="129"/>
      <c r="W26" s="129"/>
      <c r="X26" s="129"/>
      <c r="Y26" s="129"/>
      <c r="Z26" s="129"/>
      <c r="AA26" s="129"/>
      <c r="AC26" s="26"/>
    </row>
    <row r="27" spans="1:34" ht="33" customHeight="1" thickBot="1" x14ac:dyDescent="0.2">
      <c r="A27" s="117"/>
      <c r="B27" s="125"/>
      <c r="C27" s="126"/>
      <c r="D27" s="126"/>
      <c r="E27" s="126"/>
      <c r="F27" s="126"/>
      <c r="G27" s="126"/>
      <c r="H27" s="126"/>
      <c r="I27" s="115"/>
      <c r="J27" s="115"/>
      <c r="K27" s="27" t="s">
        <v>23</v>
      </c>
      <c r="L27" s="115"/>
      <c r="M27" s="115"/>
      <c r="N27" s="27" t="s">
        <v>24</v>
      </c>
      <c r="O27" s="115"/>
      <c r="P27" s="115"/>
      <c r="Q27" s="27" t="s">
        <v>25</v>
      </c>
      <c r="R27" s="115"/>
      <c r="S27" s="115"/>
      <c r="T27" s="115"/>
      <c r="U27" s="115"/>
      <c r="V27" s="115"/>
      <c r="W27" s="115"/>
      <c r="X27" s="115"/>
      <c r="Y27" s="115"/>
      <c r="Z27" s="113" t="s">
        <v>16</v>
      </c>
      <c r="AA27" s="113"/>
      <c r="AB27" s="113"/>
      <c r="AC27" s="114"/>
    </row>
    <row r="28" spans="1:34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34" ht="12" customHeight="1" x14ac:dyDescent="0.15">
      <c r="A29" s="47" t="s">
        <v>44</v>
      </c>
      <c r="B29" s="45"/>
      <c r="C29" s="45"/>
      <c r="D29" s="46" t="s">
        <v>42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0"/>
    </row>
    <row r="30" spans="1:34" ht="12" customHeight="1" x14ac:dyDescent="0.15">
      <c r="A30" s="1"/>
      <c r="B30" s="46" t="s">
        <v>43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0"/>
    </row>
    <row r="31" spans="1:34" ht="12" customHeight="1" x14ac:dyDescent="0.15">
      <c r="A31" s="5"/>
      <c r="B31" s="46" t="s">
        <v>45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0"/>
    </row>
    <row r="32" spans="1:34" ht="12" customHeight="1" x14ac:dyDescent="0.15">
      <c r="A32" s="1"/>
      <c r="B32" s="46"/>
      <c r="C32" s="46" t="s">
        <v>46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0"/>
    </row>
    <row r="33" spans="1:29" ht="12" customHeight="1" x14ac:dyDescent="0.15">
      <c r="A33" s="1"/>
      <c r="B33" s="46" t="s">
        <v>52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0"/>
    </row>
    <row r="34" spans="1:29" ht="12" customHeight="1" x14ac:dyDescent="0.15">
      <c r="A34" s="1"/>
      <c r="B34" s="46" t="s">
        <v>47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0"/>
    </row>
    <row r="35" spans="1:29" ht="12" customHeight="1" x14ac:dyDescent="0.15">
      <c r="A35" s="1"/>
      <c r="B35" s="46"/>
      <c r="C35" s="46" t="s">
        <v>48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0"/>
    </row>
    <row r="36" spans="1:29" ht="14.25" thickBot="1" x14ac:dyDescent="0.2">
      <c r="A36" s="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</row>
    <row r="37" spans="1:29" ht="29.25" customHeight="1" thickBot="1" x14ac:dyDescent="0.2">
      <c r="A37" s="41" t="s">
        <v>49</v>
      </c>
      <c r="B37" s="110">
        <v>43940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9"/>
      <c r="O37" s="9"/>
      <c r="P37" s="9"/>
      <c r="Q37" s="9"/>
      <c r="R37" s="9"/>
      <c r="S37" s="9"/>
      <c r="T37" s="9"/>
      <c r="U37" s="9"/>
      <c r="V37" s="9"/>
      <c r="W37" s="30"/>
      <c r="X37" s="9"/>
      <c r="Y37" s="9"/>
    </row>
    <row r="38" spans="1:29" ht="27.95" customHeight="1" x14ac:dyDescent="0.15">
      <c r="B38" s="7"/>
      <c r="C38" s="7"/>
      <c r="D38" s="7"/>
      <c r="E38" s="7"/>
      <c r="J38" s="7"/>
      <c r="K38" s="7"/>
      <c r="L38" s="7"/>
      <c r="M38" s="7"/>
      <c r="R38" s="107" t="s">
        <v>4</v>
      </c>
      <c r="S38" s="108"/>
      <c r="T38" s="108"/>
      <c r="U38" s="108"/>
      <c r="V38" s="108"/>
      <c r="W38" s="108"/>
      <c r="X38" s="108"/>
      <c r="Y38" s="109"/>
    </row>
    <row r="39" spans="1:29" ht="65.099999999999994" customHeight="1" x14ac:dyDescent="0.15">
      <c r="A39" s="7"/>
      <c r="R39" s="32"/>
      <c r="S39" s="28"/>
      <c r="T39" s="28"/>
      <c r="U39" s="29"/>
      <c r="V39" s="15"/>
      <c r="W39" s="24"/>
      <c r="X39" s="24"/>
      <c r="Y39" s="16"/>
    </row>
  </sheetData>
  <sheetProtection sheet="1" selectLockedCells="1"/>
  <mergeCells count="63">
    <mergeCell ref="R13:T13"/>
    <mergeCell ref="AA13:AC13"/>
    <mergeCell ref="U15:Y15"/>
    <mergeCell ref="R15:T15"/>
    <mergeCell ref="A18:A19"/>
    <mergeCell ref="B13:I13"/>
    <mergeCell ref="R22:Y22"/>
    <mergeCell ref="B22:E22"/>
    <mergeCell ref="Z22:AC22"/>
    <mergeCell ref="A20:A21"/>
    <mergeCell ref="R20:U21"/>
    <mergeCell ref="Z20:AC21"/>
    <mergeCell ref="B18:AC19"/>
    <mergeCell ref="C17:D17"/>
    <mergeCell ref="F17:H17"/>
    <mergeCell ref="J17:L17"/>
    <mergeCell ref="M17:O17"/>
    <mergeCell ref="V13:Y13"/>
    <mergeCell ref="A26:A27"/>
    <mergeCell ref="Z24:AC24"/>
    <mergeCell ref="J23:K23"/>
    <mergeCell ref="M23:N23"/>
    <mergeCell ref="P23:Q23"/>
    <mergeCell ref="S25:AC25"/>
    <mergeCell ref="B25:R25"/>
    <mergeCell ref="B27:H27"/>
    <mergeCell ref="B23:H23"/>
    <mergeCell ref="T26:AA26"/>
    <mergeCell ref="R38:Y38"/>
    <mergeCell ref="B37:M37"/>
    <mergeCell ref="Z27:AC27"/>
    <mergeCell ref="R27:Y27"/>
    <mergeCell ref="O27:P27"/>
    <mergeCell ref="L27:M27"/>
    <mergeCell ref="I27:J27"/>
    <mergeCell ref="A7:A9"/>
    <mergeCell ref="AB16:AC16"/>
    <mergeCell ref="Y16:AA16"/>
    <mergeCell ref="V16:X16"/>
    <mergeCell ref="B16:U16"/>
    <mergeCell ref="J14:Q15"/>
    <mergeCell ref="B14:I15"/>
    <mergeCell ref="J13:Q13"/>
    <mergeCell ref="A14:A15"/>
    <mergeCell ref="B11:E11"/>
    <mergeCell ref="N8:Q10"/>
    <mergeCell ref="R8:U10"/>
    <mergeCell ref="V8:Y10"/>
    <mergeCell ref="F11:I11"/>
    <mergeCell ref="W14:AC14"/>
    <mergeCell ref="F22:I22"/>
    <mergeCell ref="L20:Q21"/>
    <mergeCell ref="B20:K21"/>
    <mergeCell ref="B24:I24"/>
    <mergeCell ref="J24:N24"/>
    <mergeCell ref="Q24:T24"/>
    <mergeCell ref="K22:P22"/>
    <mergeCell ref="Q17:T17"/>
    <mergeCell ref="V17:Z17"/>
    <mergeCell ref="V20:Y21"/>
    <mergeCell ref="O24:P24"/>
    <mergeCell ref="T23:Y23"/>
    <mergeCell ref="U24:Y24"/>
  </mergeCells>
  <phoneticPr fontId="10"/>
  <conditionalFormatting sqref="A23:AC25">
    <cfRule type="expression" dxfId="5" priority="7">
      <formula>$R$8="初"</formula>
    </cfRule>
  </conditionalFormatting>
  <conditionalFormatting sqref="A27:AC27 A26:T26 AB26:AC26">
    <cfRule type="expression" dxfId="4" priority="6">
      <formula>$R$8&lt;&gt;"初"</formula>
    </cfRule>
  </conditionalFormatting>
  <conditionalFormatting sqref="A21 A20:B20 R20:AC21 L20">
    <cfRule type="expression" dxfId="3" priority="5">
      <formula>$Y$16&gt;18</formula>
    </cfRule>
  </conditionalFormatting>
  <conditionalFormatting sqref="A22:F22 J22:K22 Q22:AC22">
    <cfRule type="expression" dxfId="2" priority="3">
      <formula>$Y$16&lt;18</formula>
    </cfRule>
  </conditionalFormatting>
  <dataValidations count="10">
    <dataValidation imeMode="fullAlpha" allowBlank="1" showInputMessage="1" showErrorMessage="1" sqref="B25:R25" xr:uid="{00000000-0002-0000-0000-000000000000}"/>
    <dataValidation imeMode="hiragana" allowBlank="1" showInputMessage="1" showErrorMessage="1" sqref="F22 Q24 B24 R27:Y27 B14:Q15 B18:AC19 Q22:R22 B20 J22:K22 Z13" xr:uid="{00000000-0002-0000-0000-000001000000}"/>
    <dataValidation imeMode="halfAlpha" allowBlank="1" showInputMessage="1" showErrorMessage="1" sqref="I17 B16:U16 C17:D17 F17:H17 M17:O17 Q17:T17 V17:Z17" xr:uid="{00000000-0002-0000-0000-000002000000}"/>
    <dataValidation type="list" allowBlank="1" showInputMessage="1" showErrorMessage="1" sqref="R8:U10" xr:uid="{00000000-0002-0000-0000-000003000000}">
      <formula1>$B$1:$G$1</formula1>
    </dataValidation>
    <dataValidation type="list" allowBlank="1" showInputMessage="1" showErrorMessage="1" sqref="U15" xr:uid="{C4C25CC0-F4B8-4763-A913-F7F568D443A2}">
      <formula1>"男,女"</formula1>
    </dataValidation>
    <dataValidation type="list" allowBlank="1" showInputMessage="1" showErrorMessage="1" sqref="B27:H27 B23:H23" xr:uid="{FB545A01-AF13-4C8D-A85D-3641E3DA3914}">
      <formula1>"　,昭和,平成,令和"</formula1>
    </dataValidation>
    <dataValidation type="list" allowBlank="1" showInputMessage="1" showErrorMessage="1" sqref="V20:Y21" xr:uid="{C9B32E91-FCA5-4FD8-BFD4-AA638538D9F7}">
      <formula1>"1,2,3"</formula1>
    </dataValidation>
    <dataValidation type="list" imeMode="hiragana" allowBlank="1" showInputMessage="1" showErrorMessage="1" sqref="L20:Q21" xr:uid="{E5FF7039-8645-49A7-AF1B-CDF4659B72C4}">
      <formula1>"中学校,高等学校"</formula1>
    </dataValidation>
    <dataValidation type="list" allowBlank="1" showInputMessage="1" showErrorMessage="1" sqref="O24:P24" xr:uid="{10F839BB-B32D-444D-AFD7-AB65CC00B33D}">
      <formula1>"県,都,道,府"</formula1>
    </dataValidation>
    <dataValidation imeMode="fullKatakana" allowBlank="1" showInputMessage="1" showErrorMessage="1" sqref="B13:Q13 V13:Y13" xr:uid="{0F95E583-6F54-441B-AB42-A153488519BD}"/>
  </dataValidations>
  <pageMargins left="0.47244094488188981" right="0.15748031496062992" top="0.47244094488188981" bottom="0.15748031496062992" header="0.27559055118110237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CEC6-2861-417D-A920-ABA754F5605F}">
  <dimension ref="A1"/>
  <sheetViews>
    <sheetView workbookViewId="0">
      <selection activeCell="B5" sqref="B5"/>
    </sheetView>
  </sheetViews>
  <sheetFormatPr defaultRowHeight="16.5" x14ac:dyDescent="0.15"/>
  <cols>
    <col min="1" max="16384" width="9" style="48"/>
  </cols>
  <sheetData>
    <row r="1" spans="1:1" x14ac:dyDescent="0.15">
      <c r="A1" s="48" t="s">
        <v>51</v>
      </c>
    </row>
  </sheetData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15AEF-380B-4AA1-925B-D482820DCADF}">
  <dimension ref="A1:C25"/>
  <sheetViews>
    <sheetView workbookViewId="0">
      <selection activeCell="H15" sqref="H15"/>
    </sheetView>
  </sheetViews>
  <sheetFormatPr defaultRowHeight="13.5" x14ac:dyDescent="0.15"/>
  <cols>
    <col min="1" max="1" width="21.75" customWidth="1"/>
    <col min="2" max="2" width="22.375" customWidth="1"/>
  </cols>
  <sheetData>
    <row r="1" spans="1:3" x14ac:dyDescent="0.15">
      <c r="A1" t="s">
        <v>78</v>
      </c>
    </row>
    <row r="2" spans="1:3" x14ac:dyDescent="0.15">
      <c r="A2" t="s">
        <v>53</v>
      </c>
    </row>
    <row r="3" spans="1:3" x14ac:dyDescent="0.15">
      <c r="A3" t="s">
        <v>81</v>
      </c>
    </row>
    <row r="4" spans="1:3" x14ac:dyDescent="0.15">
      <c r="A4" s="155" t="s">
        <v>54</v>
      </c>
      <c r="B4" s="155" t="str">
        <f>IF(剣道申込書!R8="","",剣道申込書!R8&amp;"段")</f>
        <v/>
      </c>
      <c r="C4" t="str">
        <f>IF(B4="","Error!","OK")</f>
        <v>Error!</v>
      </c>
    </row>
    <row r="5" spans="1:3" x14ac:dyDescent="0.15">
      <c r="A5" s="155" t="s">
        <v>87</v>
      </c>
      <c r="B5" s="155" t="str">
        <f>IF(剣道申込書!B13="","",剣道申込書!B13)</f>
        <v/>
      </c>
      <c r="C5" t="str">
        <f t="shared" ref="C5:C8" si="0">IF(B5="","Error!","OK")</f>
        <v>Error!</v>
      </c>
    </row>
    <row r="6" spans="1:3" x14ac:dyDescent="0.15">
      <c r="A6" s="155" t="s">
        <v>88</v>
      </c>
      <c r="B6" s="155" t="str">
        <f>IF(剣道申込書!J13="","",剣道申込書!J13)</f>
        <v/>
      </c>
      <c r="C6" t="str">
        <f t="shared" si="0"/>
        <v>Error!</v>
      </c>
    </row>
    <row r="7" spans="1:3" x14ac:dyDescent="0.15">
      <c r="A7" s="155" t="s">
        <v>67</v>
      </c>
      <c r="B7" s="155" t="str">
        <f>IF(剣道申込書!B14="","",剣道申込書!B14)</f>
        <v/>
      </c>
      <c r="C7" t="str">
        <f t="shared" si="0"/>
        <v>Error!</v>
      </c>
    </row>
    <row r="8" spans="1:3" x14ac:dyDescent="0.15">
      <c r="A8" s="155" t="s">
        <v>68</v>
      </c>
      <c r="B8" s="155" t="str">
        <f>IF(剣道申込書!J14="","",剣道申込書!J14)</f>
        <v/>
      </c>
      <c r="C8" t="str">
        <f t="shared" si="0"/>
        <v>Error!</v>
      </c>
    </row>
    <row r="9" spans="1:3" x14ac:dyDescent="0.15">
      <c r="A9" s="155" t="s">
        <v>89</v>
      </c>
      <c r="B9" s="155" t="str">
        <f>IF(剣道申込書!V13="","",剣道申込書!V13)</f>
        <v/>
      </c>
    </row>
    <row r="10" spans="1:3" x14ac:dyDescent="0.15">
      <c r="A10" s="155" t="s">
        <v>90</v>
      </c>
      <c r="B10" s="155" t="str">
        <f>IF(剣道申込書!AA13="","",剣道申込書!AA13)</f>
        <v/>
      </c>
    </row>
    <row r="11" spans="1:3" x14ac:dyDescent="0.15">
      <c r="A11" s="155" t="s">
        <v>69</v>
      </c>
      <c r="B11" s="155" t="str">
        <f>IF(剣道申込書!U15="","",剣道申込書!U15)</f>
        <v/>
      </c>
      <c r="C11" t="str">
        <f t="shared" ref="C11" si="1">IF(B11="","Error!","OK")</f>
        <v>Error!</v>
      </c>
    </row>
    <row r="12" spans="1:3" x14ac:dyDescent="0.15">
      <c r="A12" s="155" t="s">
        <v>55</v>
      </c>
      <c r="B12" s="156" t="str">
        <f>IF(剣道申込書!B16="","",剣道申込書!B16)</f>
        <v/>
      </c>
      <c r="C12" t="str">
        <f>IF(ISERR(DAY(B12)),"日付不正","OK")</f>
        <v>日付不正</v>
      </c>
    </row>
    <row r="13" spans="1:3" x14ac:dyDescent="0.15">
      <c r="A13" s="155" t="s">
        <v>56</v>
      </c>
      <c r="B13" s="155" t="str">
        <f>剣道申込書!Y16</f>
        <v>--</v>
      </c>
      <c r="C13" t="str">
        <f>IF(B13&lt;13,"Error!","OK")</f>
        <v>OK</v>
      </c>
    </row>
    <row r="14" spans="1:3" x14ac:dyDescent="0.15">
      <c r="A14" s="155" t="s">
        <v>57</v>
      </c>
      <c r="B14" s="155" t="str">
        <f>IF(剣道申込書!C17="","",剣道申込書!C17&amp;"-"&amp;剣道申込書!F17)</f>
        <v/>
      </c>
      <c r="C14" t="str">
        <f t="shared" ref="C14:C16" si="2">IF(B14="","Error!","OK")</f>
        <v>Error!</v>
      </c>
    </row>
    <row r="15" spans="1:3" x14ac:dyDescent="0.15">
      <c r="A15" s="155" t="s">
        <v>58</v>
      </c>
      <c r="B15" s="155" t="str">
        <f>IF(剣道申込書!M17="","",剣道申込書!M17&amp;"-"&amp;剣道申込書!Q17&amp;"-"&amp;剣道申込書!V17)</f>
        <v/>
      </c>
      <c r="C15" t="str">
        <f t="shared" si="2"/>
        <v>Error!</v>
      </c>
    </row>
    <row r="16" spans="1:3" x14ac:dyDescent="0.15">
      <c r="A16" s="155" t="s">
        <v>59</v>
      </c>
      <c r="B16" s="155" t="str">
        <f>IF(剣道申込書!B18="","",剣道申込書!B18)</f>
        <v/>
      </c>
      <c r="C16" t="str">
        <f t="shared" si="2"/>
        <v>Error!</v>
      </c>
    </row>
    <row r="17" spans="1:3" x14ac:dyDescent="0.15">
      <c r="A17" s="155" t="s">
        <v>60</v>
      </c>
      <c r="B17" s="155" t="str">
        <f>IF(剣道申込書!B20="","",剣道申込書!B20&amp;剣道申込書!L20)</f>
        <v/>
      </c>
      <c r="C17" t="str">
        <f>IF(AND($B$13&lt;=18,B17=""),"Error!","OK")</f>
        <v>OK</v>
      </c>
    </row>
    <row r="18" spans="1:3" x14ac:dyDescent="0.15">
      <c r="A18" s="155" t="s">
        <v>61</v>
      </c>
      <c r="B18" s="155" t="str">
        <f>IF(剣道申込書!V20="","",剣道申込書!V20)</f>
        <v/>
      </c>
      <c r="C18" t="str">
        <f>IF(AND($B$13&lt;=18,B18=""),"Error!","OK")</f>
        <v>OK</v>
      </c>
    </row>
    <row r="19" spans="1:3" x14ac:dyDescent="0.15">
      <c r="A19" s="155" t="s">
        <v>92</v>
      </c>
      <c r="B19" s="155" t="str">
        <f>IF(剣道申込書!F22="","",剣道申込書!F22&amp;"("&amp;剣道申込書!K22&amp;")")</f>
        <v/>
      </c>
      <c r="C19" t="str">
        <f>IF(AND($B$13&gt;=18,B19=""),"Error!","OK")</f>
        <v>Error!</v>
      </c>
    </row>
    <row r="20" spans="1:3" x14ac:dyDescent="0.15">
      <c r="A20" s="155" t="s">
        <v>91</v>
      </c>
      <c r="B20" s="155" t="str">
        <f>IF(剣道申込書!R22="","",剣道申込書!R22&amp;"剣道協会")</f>
        <v/>
      </c>
      <c r="C20" t="str">
        <f>IF(AND($B$13&gt;=18,B20=""),"Error!","OK")</f>
        <v>Error!</v>
      </c>
    </row>
    <row r="21" spans="1:3" x14ac:dyDescent="0.15">
      <c r="A21" s="155" t="s">
        <v>62</v>
      </c>
      <c r="B21" s="155" t="str">
        <f>IF(剣道申込書!B23="","",剣道申込書!B23&amp;剣道申込書!J23&amp;"年"&amp;剣道申込書!M23&amp;"月"&amp;剣道申込書!P23&amp;"日")</f>
        <v/>
      </c>
      <c r="C21" t="str">
        <f>IF(AND($B$4&lt;&gt;"初段",B21=""),"Error!",IF(ISERR(DAY(B21)),"日付不正","OK"))</f>
        <v>Error!</v>
      </c>
    </row>
    <row r="22" spans="1:3" x14ac:dyDescent="0.15">
      <c r="A22" s="155" t="s">
        <v>63</v>
      </c>
      <c r="B22" s="155" t="str">
        <f>IF(剣道申込書!J24="","",剣道申込書!J24&amp;"("&amp;剣道申込書!U24&amp;"会場)")</f>
        <v/>
      </c>
      <c r="C22" t="str">
        <f>IF(AND($B$4&lt;&gt;"初段",B22=""),"Error!","OK")</f>
        <v>Error!</v>
      </c>
    </row>
    <row r="23" spans="1:3" x14ac:dyDescent="0.15">
      <c r="A23" s="155" t="s">
        <v>64</v>
      </c>
      <c r="B23" s="185" t="str">
        <f>IF(剣道申込書!B25="","",剣道申込書!B25)</f>
        <v/>
      </c>
      <c r="C23" t="str">
        <f>IF(AND($B$4&lt;&gt;"初段",B23=""),"Error!","OK")</f>
        <v>Error!</v>
      </c>
    </row>
    <row r="24" spans="1:3" x14ac:dyDescent="0.15">
      <c r="A24" s="155" t="s">
        <v>65</v>
      </c>
      <c r="B24" s="155" t="str">
        <f>IF(剣道申込書!B27="","",剣道申込書!B27&amp;剣道申込書!I27&amp;"年"&amp;剣道申込書!L27&amp;"月"&amp;剣道申込書!O27&amp;"日")</f>
        <v/>
      </c>
      <c r="C24" t="str">
        <f>IF(AND(B4="初段",B24=""),"Error!",IF(ISERR(DAY(B24)),"日付不正","OK"))</f>
        <v>日付不正</v>
      </c>
    </row>
    <row r="25" spans="1:3" x14ac:dyDescent="0.15">
      <c r="A25" s="155" t="s">
        <v>66</v>
      </c>
      <c r="B25" s="155" t="str">
        <f>IF(剣道申込書!R27="","",剣道申込書!R27)</f>
        <v/>
      </c>
      <c r="C25" t="str">
        <f>IF(AND($B$4="初段",B25=""),"Error!","OK")</f>
        <v>OK</v>
      </c>
    </row>
  </sheetData>
  <sheetProtection sheet="1" objects="1" scenarios="1"/>
  <phoneticPr fontId="10"/>
  <conditionalFormatting sqref="C4:C25">
    <cfRule type="cellIs" dxfId="0" priority="2" operator="equal">
      <formula>"Error!"</formula>
    </cfRule>
    <cfRule type="cellIs" dxfId="1" priority="1" operator="equal">
      <formula>"日付不正"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剣道申込書</vt:lpstr>
      <vt:lpstr>証書</vt:lpstr>
      <vt:lpstr>システム用</vt:lpstr>
      <vt:lpstr>剣道申込書!Print_Area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</dc:creator>
  <cp:lastModifiedBy>koju-Note</cp:lastModifiedBy>
  <cp:lastPrinted>2020-03-08T04:41:58Z</cp:lastPrinted>
  <dcterms:created xsi:type="dcterms:W3CDTF">2012-02-18T03:45:08Z</dcterms:created>
  <dcterms:modified xsi:type="dcterms:W3CDTF">2020-03-08T07:21:22Z</dcterms:modified>
</cp:coreProperties>
</file>